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467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<sst xmlns="http://schemas.openxmlformats.org/spreadsheetml/2006/main" count="33" uniqueCount="31">
  <si>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Taus</t>
  </si>
  <si>
    <t>Quarks</t>
  </si>
  <si>
    <t>Electrons</t>
  </si>
  <si>
    <t>Group</t>
  </si>
  <si>
    <t>Sum all</t>
  </si>
  <si>
    <r>
      <t xml:space="preserve">Sum </t>
    </r>
    <r>
      <rPr>
        <b/>
        <sz val="14"/>
        <rFont val="Symbol"/>
        <family val="1"/>
      </rPr>
      <t>m</t>
    </r>
  </si>
  <si>
    <r>
      <t xml:space="preserve">Sum </t>
    </r>
    <r>
      <rPr>
        <b/>
        <sz val="14"/>
        <rFont val="Symbol"/>
        <family val="1"/>
      </rPr>
      <t>t</t>
    </r>
  </si>
  <si>
    <t>Sum q</t>
  </si>
  <si>
    <t>Stat. Uncertainty</t>
  </si>
  <si>
    <t>Uncertainty</t>
  </si>
  <si>
    <t>Theory</t>
  </si>
  <si>
    <t>LEP Result</t>
  </si>
  <si>
    <t>e / all</t>
  </si>
  <si>
    <r>
      <t>m</t>
    </r>
    <r>
      <rPr>
        <b/>
        <sz val="14"/>
        <color indexed="10"/>
        <rFont val="Arial"/>
        <family val="2"/>
      </rPr>
      <t xml:space="preserve"> / all</t>
    </r>
  </si>
  <si>
    <r>
      <t>t</t>
    </r>
    <r>
      <rPr>
        <b/>
        <sz val="14"/>
        <color indexed="10"/>
        <rFont val="Arial"/>
        <family val="2"/>
      </rPr>
      <t xml:space="preserve"> / all</t>
    </r>
  </si>
  <si>
    <t>Sum e</t>
  </si>
  <si>
    <t>A (1-100)</t>
  </si>
  <si>
    <t>B (101-200)</t>
  </si>
  <si>
    <r>
      <t>q / ((e</t>
    </r>
    <r>
      <rPr>
        <b/>
        <sz val="14"/>
        <color indexed="10"/>
        <rFont val="Symbol"/>
        <family val="1"/>
      </rPr>
      <t>+m+t</t>
    </r>
    <r>
      <rPr>
        <b/>
        <sz val="14"/>
        <color indexed="10"/>
        <rFont val="Arial"/>
        <family val="2"/>
      </rPr>
      <t>)/3)</t>
    </r>
  </si>
  <si>
    <t>Fract. of Visible</t>
  </si>
  <si>
    <t xml:space="preserve"> </t>
  </si>
  <si>
    <t>I (801-900)</t>
  </si>
  <si>
    <t>H (701-800)</t>
  </si>
  <si>
    <t>G (601 -700)</t>
  </si>
  <si>
    <t>F (501-600)</t>
  </si>
  <si>
    <t>E (401-500)</t>
  </si>
  <si>
    <t>D (301-400)</t>
  </si>
  <si>
    <t>C (201-300)</t>
  </si>
  <si>
    <t>J (901-1000)</t>
  </si>
  <si>
    <t>q / all</t>
  </si>
  <si>
    <t>Muons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</si>
</sst>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2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187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85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1" sqref="C1"/>
    </sheetView>
  </sheetViews>
  <sheetFormatPr defaultColWidth="9.140625" defaultRowHeight="12.75"/>
  <cols>
    <col min="1" max="1" width="23.421875" style="0" customWidth="1"/>
    <col min="2" max="5" width="21.57421875" style="0" customWidth="1"/>
    <col min="6" max="6" width="17.7109375" style="0" customWidth="1"/>
    <col min="7" max="16384" width="11.421875" style="0" customWidth="1"/>
  </cols>
  <sheetData>
    <row r="1" spans="1:5" ht="18">
      <c r="A1" s="3" t="s">
        <v>3</v>
      </c>
      <c r="B1" s="1" t="s">
        <v>2</v>
      </c>
      <c r="C1" s="1" t="s">
        <v>30</v>
      </c>
      <c r="D1" s="1" t="s">
        <v>0</v>
      </c>
      <c r="E1" s="1" t="s">
        <v>1</v>
      </c>
    </row>
    <row r="2" spans="1:5" ht="18">
      <c r="A2" s="3" t="s">
        <v>16</v>
      </c>
      <c r="B2" s="3">
        <v>4</v>
      </c>
      <c r="C2" s="3">
        <v>4</v>
      </c>
      <c r="D2" s="3">
        <v>9</v>
      </c>
      <c r="E2" s="3">
        <v>83</v>
      </c>
    </row>
    <row r="3" spans="1:5" ht="18">
      <c r="A3" s="3" t="s">
        <v>17</v>
      </c>
      <c r="B3" s="3">
        <v>1</v>
      </c>
      <c r="C3" s="3">
        <v>3</v>
      </c>
      <c r="D3" s="3">
        <v>5</v>
      </c>
      <c r="E3" s="3">
        <v>91</v>
      </c>
    </row>
    <row r="4" spans="1:5" ht="18">
      <c r="A4" s="3" t="s">
        <v>27</v>
      </c>
      <c r="B4" s="3">
        <v>3</v>
      </c>
      <c r="C4" s="3">
        <v>2</v>
      </c>
      <c r="D4" s="3">
        <v>3</v>
      </c>
      <c r="E4" s="3">
        <v>92</v>
      </c>
    </row>
    <row r="5" spans="1:5" ht="18">
      <c r="A5" s="3" t="s">
        <v>26</v>
      </c>
      <c r="B5" s="3">
        <v>6</v>
      </c>
      <c r="C5" s="3">
        <v>4</v>
      </c>
      <c r="D5" s="3">
        <v>5</v>
      </c>
      <c r="E5" s="3">
        <v>85</v>
      </c>
    </row>
    <row r="6" spans="1:5" ht="18">
      <c r="A6" s="3" t="s">
        <v>25</v>
      </c>
      <c r="B6" s="3">
        <v>3</v>
      </c>
      <c r="C6" s="3">
        <v>4</v>
      </c>
      <c r="D6" s="3">
        <v>5</v>
      </c>
      <c r="E6" s="3">
        <v>88</v>
      </c>
    </row>
    <row r="7" spans="1:5" ht="18">
      <c r="A7" s="3" t="s">
        <v>24</v>
      </c>
      <c r="B7" s="3">
        <v>3</v>
      </c>
      <c r="C7" s="3">
        <v>7</v>
      </c>
      <c r="D7" s="3">
        <v>9</v>
      </c>
      <c r="E7" s="3">
        <v>81</v>
      </c>
    </row>
    <row r="8" spans="1:5" ht="18">
      <c r="A8" s="3" t="s">
        <v>23</v>
      </c>
      <c r="B8" s="3">
        <v>6</v>
      </c>
      <c r="C8" s="3">
        <v>6</v>
      </c>
      <c r="D8" s="3">
        <v>5</v>
      </c>
      <c r="E8" s="3">
        <v>83</v>
      </c>
    </row>
    <row r="9" spans="1:5" ht="18">
      <c r="A9" s="3" t="s">
        <v>22</v>
      </c>
      <c r="B9" s="3">
        <v>4</v>
      </c>
      <c r="C9" s="3">
        <v>4</v>
      </c>
      <c r="D9" s="3">
        <v>6</v>
      </c>
      <c r="E9" s="3">
        <v>86</v>
      </c>
    </row>
    <row r="10" spans="1:5" ht="18">
      <c r="A10" s="3" t="s">
        <v>21</v>
      </c>
      <c r="B10" s="3">
        <v>3</v>
      </c>
      <c r="C10" s="3">
        <v>4</v>
      </c>
      <c r="D10" s="3">
        <v>7</v>
      </c>
      <c r="E10" s="3">
        <v>86</v>
      </c>
    </row>
    <row r="11" spans="1:5" ht="18">
      <c r="A11" s="3" t="s">
        <v>28</v>
      </c>
      <c r="B11" s="3">
        <v>7</v>
      </c>
      <c r="C11" s="3">
        <v>3</v>
      </c>
      <c r="D11" s="3">
        <v>7</v>
      </c>
      <c r="E11" s="3">
        <v>83</v>
      </c>
    </row>
    <row r="12" spans="1:5" ht="18">
      <c r="A12" s="3" t="s">
        <v>20</v>
      </c>
      <c r="B12" s="3"/>
      <c r="C12" s="3"/>
      <c r="D12" s="3"/>
      <c r="E12" s="3"/>
    </row>
    <row r="13" spans="1:5" ht="18">
      <c r="A13" s="3" t="s">
        <v>20</v>
      </c>
      <c r="B13" s="3"/>
      <c r="C13" s="3"/>
      <c r="D13" s="3"/>
      <c r="E13" s="3"/>
    </row>
    <row r="14" spans="1:5" ht="18">
      <c r="A14" s="3" t="s">
        <v>4</v>
      </c>
      <c r="B14" s="3" t="s">
        <v>15</v>
      </c>
      <c r="C14" s="3" t="s">
        <v>5</v>
      </c>
      <c r="D14" s="3" t="s">
        <v>6</v>
      </c>
      <c r="E14" s="3" t="s">
        <v>7</v>
      </c>
    </row>
    <row r="15" spans="1:5" ht="18">
      <c r="A15" s="4">
        <f>SUM(B15:E15)</f>
        <v>1000</v>
      </c>
      <c r="B15" s="25">
        <f>SUM(B2:B13)</f>
        <v>40</v>
      </c>
      <c r="C15" s="25">
        <f>SUM(C2:C13)</f>
        <v>41</v>
      </c>
      <c r="D15" s="25">
        <f>SUM(D2:D13)</f>
        <v>61</v>
      </c>
      <c r="E15" s="25">
        <f>SUM(E2:E13)</f>
        <v>858</v>
      </c>
    </row>
    <row r="16" spans="1:6" ht="18.75">
      <c r="A16" s="23" t="s">
        <v>8</v>
      </c>
      <c r="B16" s="24">
        <f>SQRT(B15)</f>
        <v>6.324555320336759</v>
      </c>
      <c r="C16" s="24">
        <f>SQRT(C15)</f>
        <v>6.4031242374328485</v>
      </c>
      <c r="D16" s="24">
        <f>SQRT(D15)</f>
        <v>7.810249675906654</v>
      </c>
      <c r="E16" s="24">
        <f>SQRT(E15)</f>
        <v>29.29163703175362</v>
      </c>
      <c r="F16" s="2"/>
    </row>
    <row r="17" spans="1:6" ht="18.75">
      <c r="A17" s="23"/>
      <c r="B17" s="24"/>
      <c r="C17" s="24"/>
      <c r="D17" s="24"/>
      <c r="E17" s="24"/>
      <c r="F17" s="2"/>
    </row>
    <row r="18" spans="1:6" ht="18">
      <c r="A18" s="5" t="s">
        <v>19</v>
      </c>
      <c r="B18" s="5" t="s">
        <v>12</v>
      </c>
      <c r="C18" s="6" t="s">
        <v>13</v>
      </c>
      <c r="D18" s="6" t="s">
        <v>14</v>
      </c>
      <c r="E18" s="5" t="s">
        <v>29</v>
      </c>
      <c r="F18" s="5" t="s">
        <v>18</v>
      </c>
    </row>
    <row r="19" spans="1:6" ht="18">
      <c r="A19" s="5"/>
      <c r="B19" s="7">
        <f>B15/A15</f>
        <v>0.04</v>
      </c>
      <c r="C19" s="7">
        <f>C15/A15</f>
        <v>0.041</v>
      </c>
      <c r="D19" s="7">
        <f>D15/A15</f>
        <v>0.061</v>
      </c>
      <c r="E19" s="7">
        <f>E15/A15</f>
        <v>0.858</v>
      </c>
      <c r="F19" s="16">
        <f>3*E15/(B15+C15+D15)</f>
        <v>18.12676056338028</v>
      </c>
    </row>
    <row r="20" spans="1:6" ht="18.75">
      <c r="A20" s="22" t="s">
        <v>8</v>
      </c>
      <c r="B20" s="17">
        <f>SQRT(B19*(1-B19)/A15)</f>
        <v>0.0061967733539318665</v>
      </c>
      <c r="C20" s="17">
        <f>SQRT(C19*(1-C19)/A15)</f>
        <v>0.006270486424512854</v>
      </c>
      <c r="D20" s="17">
        <f>SQRT(D19*(1-D19)/A15)</f>
        <v>0.0075682891065286355</v>
      </c>
      <c r="E20" s="17">
        <f>SQRT(E19*(1-E19)/A15)</f>
        <v>0.011037934589405756</v>
      </c>
      <c r="F20" s="18">
        <f>3*SQRT(SUMSQ(B20:D20))/POWER(SUM(B19:D19),2)</f>
        <v>1.7286546278526433</v>
      </c>
    </row>
    <row r="21" spans="1:4" ht="18">
      <c r="A21" s="3"/>
      <c r="B21" s="3"/>
      <c r="C21" s="3"/>
      <c r="D21" s="3"/>
    </row>
    <row r="22" spans="1:5" ht="15">
      <c r="A22" s="10"/>
      <c r="B22" s="8"/>
      <c r="C22" s="8"/>
      <c r="D22" s="8"/>
      <c r="E22" s="9"/>
    </row>
    <row r="23" spans="1:6" ht="18">
      <c r="A23" s="14" t="s">
        <v>10</v>
      </c>
      <c r="B23" s="15">
        <v>0.04212</v>
      </c>
      <c r="C23" s="15">
        <v>0.04212</v>
      </c>
      <c r="D23" s="15">
        <v>0.04212</v>
      </c>
      <c r="E23" s="15">
        <v>0.8736</v>
      </c>
      <c r="F23" s="15">
        <v>20.74</v>
      </c>
    </row>
    <row r="24" spans="1:6" ht="18">
      <c r="A24" s="14"/>
      <c r="B24" s="15"/>
      <c r="C24" s="15"/>
      <c r="D24" s="15"/>
      <c r="E24" s="15"/>
      <c r="F24" s="15"/>
    </row>
    <row r="25" spans="1:6" ht="18">
      <c r="A25" s="11" t="s">
        <v>11</v>
      </c>
      <c r="B25" s="13">
        <v>0.042</v>
      </c>
      <c r="C25" s="13">
        <v>0.04204</v>
      </c>
      <c r="D25" s="13">
        <v>0.04208</v>
      </c>
      <c r="E25" s="12">
        <v>0.8738</v>
      </c>
      <c r="F25" s="12">
        <v>20.77</v>
      </c>
    </row>
    <row r="26" spans="1:6" ht="18.75">
      <c r="A26" s="19" t="s">
        <v>9</v>
      </c>
      <c r="B26" s="20">
        <v>5E-05</v>
      </c>
      <c r="C26" s="20">
        <v>8E-05</v>
      </c>
      <c r="D26" s="21">
        <v>0.0001</v>
      </c>
      <c r="E26" s="20">
        <v>0.0012</v>
      </c>
      <c r="F26" s="20">
        <v>0.03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Physikalisches Institut Universität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Kobel</dc:creator>
  <cp:keywords/>
  <dc:description/>
  <cp:lastModifiedBy>Torassa</cp:lastModifiedBy>
  <dcterms:created xsi:type="dcterms:W3CDTF">2001-06-07T05:52:21Z</dcterms:created>
  <dcterms:modified xsi:type="dcterms:W3CDTF">2005-03-21T10:07:58Z</dcterms:modified>
  <cp:category/>
  <cp:version/>
  <cp:contentType/>
  <cp:contentStatus/>
</cp:coreProperties>
</file>